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Proposta de Preco" sheetId="1" state="visible" r:id="rId3"/>
    <sheet name="2. Cronograma Fisico-Financeiro" sheetId="2" state="visible" r:id="rId4"/>
    <sheet name="3. Memoria de Calculo" sheetId="3" state="visible" r:id="rId5"/>
    <sheet name="4. Criterios e Aderencia" sheetId="4" state="visible" r:id="rId6"/>
    <sheet name="5. Conformidade Edital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<sst xmlns="http://schemas.openxmlformats.org/spreadsheetml/2006/main" count="270" uniqueCount="191">
  <si>
    <t xml:space="preserve">PROPOSTA DE PREÇO — CPSI CAIXA / SINAPI  |  LC 0071-2026</t>
  </si>
  <si>
    <t xml:space="preserve">Valor Global: R$ 1.477.682,90  |  BDI: 21,03%  |  Prazo: 12 meses  |  Validade da Proposta: 90 dias a partir de 12/06/2026  |  TRL: 7</t>
  </si>
  <si>
    <t xml:space="preserve">Edital LC 0071/7081-2025  ·  CECIC – Centralizadora Nacional Contratações Inovadoras  ·  Objeto: Modernização e Monetização do SINAPI em modelo SaaS  ·  Limite por CPSI: R$ 1.600.000,00  ·  Utilizado: 92,4% do limite</t>
  </si>
  <si>
    <t xml:space="preserve">#</t>
  </si>
  <si>
    <t xml:space="preserve">Categoria</t>
  </si>
  <si>
    <t xml:space="preserve">Item de Custo / Rubrica</t>
  </si>
  <si>
    <t xml:space="preserve">Custo Direto (12 m)</t>
  </si>
  <si>
    <t xml:space="preserve">BDI 21,03%</t>
  </si>
  <si>
    <t xml:space="preserve">Valor Faturado</t>
  </si>
  <si>
    <t xml:space="preserve">Pessoal</t>
  </si>
  <si>
    <t xml:space="preserve">Engenheiro de Dados / Full Stack Sênior</t>
  </si>
  <si>
    <t xml:space="preserve">Engenheira de QA, BIM e Interoperabilidade</t>
  </si>
  <si>
    <t xml:space="preserve">Especialista em Conformidade e Governança Digital</t>
  </si>
  <si>
    <t xml:space="preserve">IA via API</t>
  </si>
  <si>
    <t xml:space="preserve">Consumo de API de IA — LLM, Embeddings e Motor de Orçamento</t>
  </si>
  <si>
    <t xml:space="preserve">Infra SaaS</t>
  </si>
  <si>
    <t xml:space="preserve">Infraestrutura SaaS: BD, CDN, Auth0, WAF, Storage e Observabilidade (SLA 99,9%)</t>
  </si>
  <si>
    <t xml:space="preserve">Segurança Digital</t>
  </si>
  <si>
    <t xml:space="preserve">Vault de Secrets, SIEM, Logs de Auditoria Imutáveis e Conformidade Anexo VI</t>
  </si>
  <si>
    <t xml:space="preserve">Hardware</t>
  </si>
  <si>
    <t xml:space="preserve">3 Notebooks Corporativos i7/16GB/512GB + 1 Desktop de Homologação</t>
  </si>
  <si>
    <t xml:space="preserve">Setup</t>
  </si>
  <si>
    <t xml:space="preserve">Setup de Escritório: Mobiliário Ergonômico, Monitores e Rede Local</t>
  </si>
  <si>
    <t xml:space="preserve">Operacional</t>
  </si>
  <si>
    <t xml:space="preserve">Infraestrutura Física: Aluguel, Energia, Internet Dedicada e Assessoria Contábil</t>
  </si>
  <si>
    <t xml:space="preserve">Sprint Govtech</t>
  </si>
  <si>
    <t xml:space="preserve">Sprint Dedicado: Integração TransfereGov + Testes com Plataformas Governamentais</t>
  </si>
  <si>
    <t xml:space="preserve">Segurança</t>
  </si>
  <si>
    <t xml:space="preserve">Pentest Externo — Auditoria de Penetração Independente (Pré-Entrega Final)</t>
  </si>
  <si>
    <t xml:space="preserve">Logística</t>
  </si>
  <si>
    <t xml:space="preserve">6 Viagens Presenciais Joinville (SC) → Brasília (DF) — 2 profissionais por viagem</t>
  </si>
  <si>
    <t xml:space="preserve">Consultoria Especializada</t>
  </si>
  <si>
    <t xml:space="preserve">Consultoria Avançada em Segurança Cibernética e Configuração de Nuvem (Cloud Hardening)</t>
  </si>
  <si>
    <t xml:space="preserve">Capacitação</t>
  </si>
  <si>
    <t xml:space="preserve">Treinamento e Capacitação da Equipe Técnica (Cloud, Segurança e Ferramentas)</t>
  </si>
  <si>
    <t xml:space="preserve">SUBTOTAL – Custos de Execução (Custo Direto)</t>
  </si>
  <si>
    <t xml:space="preserve">✔  TOTAL GERAL — PREÇO GLOBAL DA PROPOSTA</t>
  </si>
  <si>
    <t xml:space="preserve">★ CONFORMIDADE: Valor dentro do limite de R$ 1.600.000,00 (item 1.2)  ·  Validade da proposta: 90 dias (item 6.2.1)  ·  TRL 7 declarado (critério 2)  ·  Integração TransfereGov prevista (item 1.2)  ·  Pentest = Anexo VI  ·  Texto azul = inputs editáveis  ·  BDI 21,03% cobre ISS/PIS/COFINS e margem</t>
  </si>
  <si>
    <t xml:space="preserve">CRONOGRAMA FÍSICO-FINANCEIRO — CPSI CAIXA / SINAPI</t>
  </si>
  <si>
    <t xml:space="preserve">Distribuição por Fase e Trimestre  |  Total: R$ 1.477.682,90  |  12 meses  |  LC 0071-2026</t>
  </si>
  <si>
    <t xml:space="preserve">Publicação: 12/05/2026  ·  Credenciamento até: 11/06/2026  ·  Recebimento de propostas até: 12/06/2026 às 10h  ·  Validade da proposta: 90 dias (até ~10/09/2026)</t>
  </si>
  <si>
    <t xml:space="preserve">Período</t>
  </si>
  <si>
    <t xml:space="preserve">Entregáveis, Fases e Referências ao Edital</t>
  </si>
  <si>
    <t xml:space="preserve">Custo Direto do Trimestre</t>
  </si>
  <si>
    <t xml:space="preserve">BDI 15%</t>
  </si>
  <si>
    <t xml:space="preserve">Meses 1 a 3</t>
  </si>
  <si>
    <t xml:space="preserve">FASE 1 · Setup, Onboarding SINAPI e Fundações Técnicas
Onboarding e ingestão estruturada dos dados do SINAPI (extração, normalização, carga)
Setup do ambiente SaaS: BD gerenciado, Auth0 SSO/SAML, Cloudflare WAF+CDN, storage
Implementação de Vault de Secrets e SIEM — atendimento ao Anexo VI desde o dia 1
Aquisição e configuração do hardware (notebooks + desktop de homologação)
TRL 7+ formalizado e documentado na proposta técnica (critério 2 da banca)
Treinamento e capacitação inicial da equipe (segurança em nuvem e ferramentas)\n1ª Viagem a Brasília: Alinhamento estratégico com CECIC/CAIXA (M1)</t>
  </si>
  <si>
    <t xml:space="preserve">Meses 4 a 6</t>
  </si>
  <si>
    <t xml:space="preserve">FASE 2 · APIs Documentadas, TransfereGov e Motor de Orçamento com IA
Sprint dedicado ao TransfereGov: integração REST, OAuth Gov.br, testes sandbox
APIs documentadas (OpenAPI 3.0) para consulta interativa do SINAPI
Motor de orçamento inteligente IA: sugestão de composições, índices e análise comparativa
Autenticação Gov.br e SAML 2.0 para usuários institucionais da CAIXA
2ª Viagem Brasília: Homologação de APIs com equipe técnica CECIC (M4)
3ª Viagem Brasília: Demonstração do TransfereGov integrado ao CECIC (M6)</t>
  </si>
  <si>
    <t xml:space="preserve">Meses 7 a 9</t>
  </si>
  <si>
    <t xml:space="preserve">FASE 3 · Interoperabilidade BIM/IFC, Consulta Interativa e Simulações
Interoperabilidade BIM/IFC: importação de modelos, extração de quantitativos, orçamento automático
Interface de consulta interativa do SINAPI: filtros, histórico de preços, exportação
Simulações de orçamentos com dados reais SINAPI + IA integrada
Testes de carga, performance e estabilidade da plataforma SaaS em escala
4ª Viagem Brasília: Apresentação interativa BIM/IA ao CECIC (M9)</t>
  </si>
  <si>
    <t xml:space="preserve">Meses 10 a 12</t>
  </si>
  <si>
    <t xml:space="preserve">FASE 4 · Conformidade, Pentest, Auditoria e Entrega Formal do CPSI
Execução do Pentest externo: OWASP Top 10, APIs, autenticação, LGPD e Anexo VI (M11)
Relatório final de conformidade: Anexo VI, logs de auditoria imutáveis, LGPD
Documentação técnica completa: manual do usuário, API docs, runbooks operacionais
Ajustes finais de segurança pós-pentest e encerramento do ciclo de auditoria
Consultoria avançada em segurança cibernética e hardening de nuvem (complementa o pentest)\n5ª Viagem Brasília: Acompanhamento do pentest e conformidade (M11)\n6ª Viagem Brasília: Entrega formal do CPSI ao CECIC (M12)</t>
  </si>
  <si>
    <t xml:space="preserve">TOTAL</t>
  </si>
  <si>
    <t xml:space="preserve">Projeto 100% Executado — CPSI Entregue à CAIXA</t>
  </si>
  <si>
    <t xml:space="preserve">MEMÓRIA DE CÁLCULO DETALHADA — TRANSPARÊNCIA TÉCNICA E FINANCEIRA</t>
  </si>
  <si>
    <t xml:space="preserve">Demonstra como cada custo foi composto, alinhado às exigências do edital LC 0071-2026 e aos critérios de avaliação da Comissão Especial</t>
  </si>
  <si>
    <t xml:space="preserve">Item de Custo</t>
  </si>
  <si>
    <t xml:space="preserve">Base de Cálculo</t>
  </si>
  <si>
    <t xml:space="preserve">Qtd / Prazo</t>
  </si>
  <si>
    <t xml:space="preserve">Custo Direto</t>
  </si>
  <si>
    <t xml:space="preserve">Justificativa e Referência ao Edital</t>
  </si>
  <si>
    <t xml:space="preserve">R$ 17</t>
  </si>
  <si>
    <t xml:space="preserve">12 meses</t>
  </si>
  <si>
    <t xml:space="preserve">R$ 17.500/mês × 1,68 (encargos) × 12 meses. Liderança técnica: arquitetura SaaS, pipelines SINAPI, APIs REST e integração TransfereGov.  ▸ Edital: Item 6.2.1 (Time) · Critério 3 (15%)</t>
  </si>
  <si>
    <t xml:space="preserve">R$ 9.500/mês</t>
  </si>
  <si>
    <t xml:space="preserve">R$ 9.500/mês × 1,68 (encargos) × 12 meses. Especialista BIM/IFC, testes de integração, validação TR e conformidade ao objeto do edital.  ▸ Edital: Item 1.2 (BIM/IFC obrigatório) · Critério 1 (30%)</t>
  </si>
  <si>
    <t xml:space="preserve">R$ 9.500/mês × 1,68 (encargos) × 12 meses. Auditoria Anexo VI, logs LGPD, relatórios de conformidade e gestão de risco do CPSI.  ▸ Edital: Anexo VI · Item 6.2.1 · Critério 3 (15%)</t>
  </si>
  <si>
    <t xml:space="preserve">R$ 6.000/mês</t>
  </si>
  <si>
    <t xml:space="preserve">R$ 6.000/mês × 12 meses. Tokens para motor de orçamento inteligente, sugestões de composições SINAPI e automação de consultas. App já opera com IA via API — sem GPU local necessária.  ▸ Edital: Item 1.2 (IA e automação) · Critério 1 (30%) · Critério 6 (10%)</t>
  </si>
  <si>
    <t xml:space="preserve">R$ 9.041,67/mês</t>
  </si>
  <si>
    <t xml:space="preserve">R$ 9.041,67/mês × 12 meses. BD gerenciado (RDS/Supabase), Auth0 SSO/SAML, Cloudflare WAF+CDN, object storage, monitoramento APM e SLA 99,9% para ambiente de produção escalável.  ▸ Edital: Item 1.2 (SaaS escalável) · Anexo VI · Critério 4 (15%)</t>
  </si>
  <si>
    <t xml:space="preserve">Sprint dedicado</t>
  </si>
  <si>
    <t xml:space="preserve">Cofre de credenciais (Vault), correlação de eventos (SIEM), logs imutáveis de auditoria. Implementado no M1 e operado ao longo dos 12 meses. Requisito obrigatório do Anexo VI.  ▸ Edital: Anexo VI (obrigatório) · Critério 4 (15%) · Critério 5 (15%)</t>
  </si>
  <si>
    <t xml:space="preserve">CapEx — desembolso único</t>
  </si>
  <si>
    <t xml:space="preserve">Única aquisição</t>
  </si>
  <si>
    <t xml:space="preserve">CapEx único. App opera via API de IA — hardware leve suficiente. 3 notebooks para a equipe + 1 desktop como servidor de staging/homologação para testes de carga.  ▸ Edital: Item 6.2.1 (infraestrutura) · Critério 3 (Modelo de Negócio)</t>
  </si>
  <si>
    <t xml:space="preserve">CapEx único. Mesas, cadeiras ergonômicas, 3 monitores e infraestrutura de rede para a equipe de 3 profissionais na base de operação.  ▸ Edital: Item 6.2.1 (infraestrutura operacional)</t>
  </si>
  <si>
    <t xml:space="preserve">R$ 4.180/mês</t>
  </si>
  <si>
    <t xml:space="preserve">R$ 4.180/mês × 12 meses. Sala comercial (Joinville/SC), energia elétrica, link dedicado ≥200 Mbps e assessoria contábil/jurídica para gestão do CPSI.  ▸ Edital: Item 8.4.2 (Custos e prazos do CPSI)</t>
  </si>
  <si>
    <t xml:space="preserve">1 sprint / 3 meses</t>
  </si>
  <si>
    <t xml:space="preserve">Sprint de 3 meses (M4-M6) com Engenheiro + QA focados em integração TransfereGov (API REST, OAuth Gov.br, sandbox), documentação e homologação junto ao ambiente governamental.  ▸ Edital: Item 1.2 (TransfereGov — exigência explícita do objeto) · Critério 1 (30%)</t>
  </si>
  <si>
    <t xml:space="preserve">Teste de intrusão por empresa certificada (CREST/OSCP). Escopo: OWASP Top 10, APIs REST, autenticação, LGPD e todos os requisitos do Anexo VI. Executado no M11 antes da entrega.  ▸ Edital: Anexo VI (obrigatório) · Item 8.4.5 (Matriz de Risco) · Critério 4 (15%)</t>
  </si>
  <si>
    <t xml:space="preserve">6 Viagens Presenciais Joinville (SC) → Brasília (DF) — 2 profissionais</t>
  </si>
  <si>
    <t xml:space="preserve">Aéreo + diárias</t>
  </si>
  <si>
    <t xml:space="preserve">6 viagens</t>
  </si>
  <si>
    <t xml:space="preserve">6 viagens × R$ 10.400 cada [aéreo R$ 4.200/pessoa × 2 + hospedagem 2 diárias × R$ 500 × 2 pessoas]. Marcos: M1 alinhamento CECIC, M4 homologação APIs, M6 demo TransfereGov, M9 apresentação BIM+IA, M11 acompanhamento pentest, M12 entrega formal do CPSI. ▸ Edital: Item 8.2 (Reuniões) · Item 8.4.1 (Cronograma)</t>
  </si>
  <si>
    <t xml:space="preserve">Consultoria externa especializada em hardening de nuvem, revisão de configurações avançadas (IAM, rede, criptografia) e endereçamento dos controles do Anexo VI, complementando o pentest. ▸ Edital: Anexo VI · Critério 4 (15%) · Critério 5 (15%)</t>
  </si>
  <si>
    <t xml:space="preserve">Capacitação da equipe em segurança em nuvem, ferramentas de orçamento/BIM e boas práticas de operação SaaS, sustentando a qualidade da entrega e a operação pós-CPSI. ▸ Edital: Critério 3 (15%)</t>
  </si>
  <si>
    <t xml:space="preserve">SUBTOTAL CUSTOS DIRETOS</t>
  </si>
  <si>
    <t xml:space="preserve">Soma de todos os custos diretos — base para aplicação do BDI de 15%</t>
  </si>
  <si>
    <t xml:space="preserve">TOTAL GERAL (Custo Direto × 1,2103)</t>
  </si>
  <si>
    <t xml:space="preserve">Valor global = R$ 1.477.682,90 — dentro do limite de R$ 1.600.000,00 (item 1.2 do edital LC 0071-2026). Representa 92,4% do limite, com margem de R$ 122.317,10. BDI de 21,03%.</t>
  </si>
  <si>
    <t xml:space="preserve">ADERÊNCIA AOS CRITÉRIOS DE AVALIAÇÃO — COMISSÃO ESPECIAL  |  LC 0071-2026</t>
  </si>
  <si>
    <t xml:space="preserve">Demonstra como cada peso da banca está coberto pela solução e pelo orçamento apresentado</t>
  </si>
  <si>
    <t xml:space="preserve">Peso</t>
  </si>
  <si>
    <t xml:space="preserve">Critério da Banca</t>
  </si>
  <si>
    <t xml:space="preserve">Status</t>
  </si>
  <si>
    <t xml:space="preserve">Como a proposta atende — evidências no orçamento e cronograma</t>
  </si>
  <si>
    <t xml:space="preserve">Referência no Edital</t>
  </si>
  <si>
    <t xml:space="preserve">30%</t>
  </si>
  <si>
    <t xml:space="preserve">Potencial de Resolução</t>
  </si>
  <si>
    <t xml:space="preserve">Atendido na proposta</t>
  </si>
  <si>
    <t xml:space="preserve">Protótipo já operacional com: (1) Motor IA via API integrado, (2) BIM/IFC implementado, (3) Tabelas e orçamento SINAPI, (4) API de forma de entrega. Sprint TransfereGov (R$36k) na Fase 2. Orçamento alocado em IA/API (R$72k) + Infra SaaS (R$108,5k).</t>
  </si>
  <si>
    <t xml:space="preserve">Item 1.2 — Objeto central</t>
  </si>
  <si>
    <t xml:space="preserve">15%</t>
  </si>
  <si>
    <t xml:space="preserve">Grau de Desenvolvimento (TRL ≥ 6)</t>
  </si>
  <si>
    <t xml:space="preserve">TRL 7 declarado</t>
  </si>
  <si>
    <t xml:space="preserve">Protótipo em ambiente operacional com funcionalidades reais (BIM, IA, API, orçamento). TRL 7 = sistema protótipo demonstrado em ambiente operacional. Declarado explicitamente na proposta e formalizado no M1.</t>
  </si>
  <si>
    <t xml:space="preserve">Item 7.2.2 — Critério 2</t>
  </si>
  <si>
    <t xml:space="preserve">Viabilidade e Maturidade do Modelo de Negócio</t>
  </si>
  <si>
    <t xml:space="preserve">Equipe de 3 profissionais especializados com encargos integrais (R$745.920). Memória de cálculo detalhada. Cronograma em 4 fases com entregáveis mensuráveis. Protótipo funcional reduz o risco de desenvolvimento do zero.</t>
  </si>
  <si>
    <t xml:space="preserve">Item 7.2.2 — Critério 3</t>
  </si>
  <si>
    <t xml:space="preserve">Viabilidade Econômica</t>
  </si>
  <si>
    <t xml:space="preserve">Conforme</t>
  </si>
  <si>
    <t xml:space="preserve">R$ 1.477.683 = 92,4% do limite de R$ 1.600.000. Margem de R$ 122.317 em relação ao teto. IA via API (sem GPU local) reduz CapEx frente a alternativas com GPU local. Custo/benefício documentado na Memória.</t>
  </si>
  <si>
    <t xml:space="preserve">Item 7.2.3 — Critério 4</t>
  </si>
  <si>
    <t xml:space="preserve">Custo-Benefício</t>
  </si>
  <si>
    <t xml:space="preserve">IA via API: custo variável, sem investimento em GPU (economia estimada frente a proposta com GPU local). Infra SaaS escalável pós-CPSI. Potencial de contrato de fornecimento de até 5× R$1,6M (≈R$8M) conforme item 12.10, condicionado à aprovação. Pentest reforça a segurança da entrega.</t>
  </si>
  <si>
    <t xml:space="preserve">Item 7.2.3 — Critério 5</t>
  </si>
  <si>
    <t xml:space="preserve">10%</t>
  </si>
  <si>
    <t xml:space="preserve">Funcionalidades Adicionais / Diferenciais Competitivos</t>
  </si>
  <si>
    <t xml:space="preserve">Diferenciais propostos</t>
  </si>
  <si>
    <t xml:space="preserve">Diferenciais: (1) BIM/IFC já implementado no protótipo, (2) IA integrada via API — modelo escalável sem custo fixo de GPU, (3) Motor de orçamento automático com sugestão de composições SINAPI, (4) Pentest independente pré-entrega.</t>
  </si>
  <si>
    <t xml:space="preserve">Item 7.2.3 — Critério 6</t>
  </si>
  <si>
    <t xml:space="preserve">CONCLUSÃO: A proposta endereça os 6 critérios de avaliação da banca. A solução, em estágio TRL 7 (protótipo em ambiente operacional), reduz o risco técnico de desenvolvimento. O valor de R$ 1.477.682,90 corresponde a 92,4% do limite, com margem de R$ 122.317,10. TransfereGov, BIM/IFC, IA via API e o pentest do Anexo VI cobrem os componentes centrais do objeto (item 1.2).</t>
  </si>
  <si>
    <t xml:space="preserve">CHECKLIST DE CONFORMIDADE — EDITAL LC 0071-2026  |  CPSI SINAPI</t>
  </si>
  <si>
    <t xml:space="preserve">Verificação item a item das exigências do edital e respectivo atendimento na proposta</t>
  </si>
  <si>
    <t xml:space="preserve">Exigência do Edital</t>
  </si>
  <si>
    <t xml:space="preserve">Como está atendido nesta proposta</t>
  </si>
  <si>
    <t xml:space="preserve">item 1.1</t>
  </si>
  <si>
    <t xml:space="preserve">CPSI pelo período de 12 meses (prorrogável por mais 12)</t>
  </si>
  <si>
    <t xml:space="preserve">✅</t>
  </si>
  <si>
    <t xml:space="preserve">Cronograma estruturado em 12 meses / 4 fases. Equipe e infra dimensionados para prorrogação.</t>
  </si>
  <si>
    <t xml:space="preserve">item 1.2</t>
  </si>
  <si>
    <t xml:space="preserve">Solução SaaS escalável com arquitetura aberta e interoperável</t>
  </si>
  <si>
    <t xml:space="preserve">O protótipo já opera como SaaS. Infra Cloudflare+RDS+Auth0 (R$108,5k). Arquitetura API-first documentada.</t>
  </si>
  <si>
    <t xml:space="preserve">Dados SINAPI disponibilizados de forma estruturada</t>
  </si>
  <si>
    <t xml:space="preserve">Fase 1 (M1-M3): ingestão, normalização e carga do SINAPI. Motor de consulta interativa na Fase 3.</t>
  </si>
  <si>
    <t xml:space="preserve">APIs documentadas para consulta interativa</t>
  </si>
  <si>
    <t xml:space="preserve">Fase 2 (M4-M6): APIs OpenAPI 3.0. Já implementadas no protótipo — sprint de documentação e publicação.</t>
  </si>
  <si>
    <t xml:space="preserve">Integração com TransfereGov</t>
  </si>
  <si>
    <t xml:space="preserve">Sprint dedicado R$36.000 na Fase 2 (M4-M6). 2 viagens a Brasília para homologação com CAIXA.</t>
  </si>
  <si>
    <t xml:space="preserve">Interoperabilidade com padrões BIM/IFC</t>
  </si>
  <si>
    <t xml:space="preserve">BIM/IFC já implementado no protótipo. Fase 3 (M7-M9) aprofunda e valida em escala real com dados SINAPI.</t>
  </si>
  <si>
    <t xml:space="preserve">IA e automação para apoio a orçamentos</t>
  </si>
  <si>
    <t xml:space="preserve">IA via API já operante no protótipo. R$72k alocados para tokens. Motor de orçamento inteligente com sugestão SINAPI.</t>
  </si>
  <si>
    <t xml:space="preserve">Valor estimado ≤ R$ 1.600.000,00</t>
  </si>
  <si>
    <t xml:space="preserve">R$ 1.477.682,90 = 92,4% do limite. Margem de R$ 122.317,10.</t>
  </si>
  <si>
    <t xml:space="preserve">item 6.2</t>
  </si>
  <si>
    <t xml:space="preserve">Proposta encaminhada unicamente em arquivo Excel</t>
  </si>
  <si>
    <t xml:space="preserve">Este arquivo .xlsx é a proposta formal conforme ANEXO II e II-A.</t>
  </si>
  <si>
    <t xml:space="preserve">item 6.2.1</t>
  </si>
  <si>
    <t xml:space="preserve">Validade da proposta ≥ 90 dias</t>
  </si>
  <si>
    <t xml:space="preserve">Validade declarada: 90 dias a partir de 12/06/2026 (até 10/09/2026).</t>
  </si>
  <si>
    <t xml:space="preserve">TRL declarado na proposta</t>
  </si>
  <si>
    <t xml:space="preserve">TRL 7 declarado: sistema demonstrado em ambiente operacional real. Formalizado no M1.</t>
  </si>
  <si>
    <t xml:space="preserve">Cronograma físico-financeiro detalhado</t>
  </si>
  <si>
    <t xml:space="preserve">Aba 2 detalha as 4 fases com entregáveis, custos diretos, BDI e valor faturado por trimestre.</t>
  </si>
  <si>
    <t xml:space="preserve">item 7.2.2</t>
  </si>
  <si>
    <t xml:space="preserve">Critério 1 – Potencial de Resolução (30%)</t>
  </si>
  <si>
    <t xml:space="preserve">IA+BIM+APIs+TransfereGov+SINAPI cobertos. Ver Aba 4.</t>
  </si>
  <si>
    <t xml:space="preserve">Critério 2 – Grau de Desenvolvimento TRL ≥ 6 (15%)</t>
  </si>
  <si>
    <t xml:space="preserve">TRL 7 declarado. Protótipo em ambiente operacional: BIM, IA, API, orçamento operacionais.</t>
  </si>
  <si>
    <t xml:space="preserve">Critério 3 – Viabilidade Modelo de Negócio (15%)</t>
  </si>
  <si>
    <t xml:space="preserve">3 profissionais + memória de cálculo + cronograma estruturado + protótipo funcional.</t>
  </si>
  <si>
    <t xml:space="preserve">item 7.2.3</t>
  </si>
  <si>
    <t xml:space="preserve">Critério 4 – Viabilidade Econômica (15%)</t>
  </si>
  <si>
    <t xml:space="preserve">R$1.478k / R$1.600k limite = 92,4%. Sem GPU local (economia estimada de CapEx). Ver Aba 3.</t>
  </si>
  <si>
    <t xml:space="preserve">Critério 5 – Custo-Benefício (15%)</t>
  </si>
  <si>
    <t xml:space="preserve">IA via API = custo variável, escalável. Pós-CPSI: potencial de contrato até ≈R$8M (item 12.10), condicionado à aprovação.</t>
  </si>
  <si>
    <t xml:space="preserve">Critério 6 – Diferenciais Competitivos (10%)</t>
  </si>
  <si>
    <t xml:space="preserve">BIM/IFC, IA via API escalável, motor de orçamento e pentest pré-entrega.</t>
  </si>
  <si>
    <t xml:space="preserve">Anexo VI</t>
  </si>
  <si>
    <t xml:space="preserve">Requisitos de Segurança Fornecedores em Nuvem</t>
  </si>
  <si>
    <t xml:space="preserve">Vault+SIEM (R$15k) + Cloudflare WAF + Auth0 SSO + Pentest externo (R$40k) + logs imutáveis.</t>
  </si>
  <si>
    <t xml:space="preserve">item 8.4.1</t>
  </si>
  <si>
    <t xml:space="preserve">Plano de Trabalho e Cronograma Físico-Financeiro</t>
  </si>
  <si>
    <t xml:space="preserve">4 fases detalhadas com entregáveis mensuráveis, marcos e valores por período. Ver Aba 2.</t>
  </si>
  <si>
    <t xml:space="preserve">item 8.4.5</t>
  </si>
  <si>
    <t xml:space="preserve">Matriz de Risco</t>
  </si>
  <si>
    <t xml:space="preserve">⚠️</t>
  </si>
  <si>
    <t xml:space="preserve">Incluir matriz de risco formal na proposta técnica (Anexo II-A) antes do envio.</t>
  </si>
  <si>
    <t xml:space="preserve">item 9</t>
  </si>
  <si>
    <t xml:space="preserve">Habilitação Jurídica e Regularidade Fiscal</t>
  </si>
  <si>
    <t xml:space="preserve">Providenciar: Contrato Social, Certidão Federal, CND FGTS, Certidão de Falência (item 9.3).</t>
  </si>
  <si>
    <t xml:space="preserve">item 12.10</t>
  </si>
  <si>
    <t xml:space="preserve">Potencial pós-CPSI: contrato de fornecimento até 5× R$1,6M</t>
  </si>
  <si>
    <t xml:space="preserve">ℹ️</t>
  </si>
  <si>
    <t xml:space="preserve">Se CPSI aprovado: contrato de até R$8M por 24+24 meses. Planejar escalabilidade da infra.</t>
  </si>
  <si>
    <t xml:space="preserve">RESUMO: 20 itens ✅ CONFORMES  ·  2 itens ⚠️ ATENÇÃO (pendências menores pré-envio)  ·  1 item ℹ️ INFORMATIVO  ·  Proposta pronta para envio após regularização dos itens ⚠️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</si>
</sst>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R$ &quot;#,##0.0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i val="true"/>
      <sz val="8"/>
      <color rgb="FF33333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8B"/>
      <name val="Arial"/>
      <family val="0"/>
      <charset val="1"/>
    </font>
    <font>
      <b val="true"/>
      <sz val="10"/>
      <color rgb="FF1E6B3C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00008B"/>
      <name val="Arial"/>
      <family val="0"/>
      <charset val="1"/>
    </font>
    <font>
      <i val="true"/>
      <sz val="8"/>
      <color rgb="FF1E6B3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1E6B3C"/>
      <name val="Arial"/>
      <family val="0"/>
      <charset val="1"/>
    </font>
    <font>
      <b val="true"/>
      <sz val="9"/>
      <color rgb="FF1E6B3C"/>
      <name val="Arial"/>
      <family val="0"/>
      <charset val="1"/>
    </font>
    <font>
      <i val="true"/>
      <sz val="8"/>
      <color rgb="FF555555"/>
      <name val="Arial"/>
      <family val="0"/>
      <charset val="1"/>
    </font>
    <font>
      <i val="true"/>
      <sz val="7"/>
      <color rgb="FF555555"/>
      <name val="Arial"/>
      <family val="0"/>
      <charset val="1"/>
    </font>
    <font>
      <sz val="9"/>
      <color rgb="FF1E6B3C"/>
      <name val="Arial"/>
      <family val="0"/>
      <charset val="1"/>
    </font>
    <font>
      <b val="true"/>
      <sz val="10"/>
      <color rgb="FFB45309"/>
      <name val="Arial"/>
      <family val="0"/>
      <charset val="1"/>
    </font>
    <font>
      <b val="true"/>
      <sz val="9"/>
      <color rgb="FFB45309"/>
      <name val="Arial"/>
      <family val="0"/>
      <charset val="1"/>
    </font>
    <font>
      <b val="true"/>
      <sz val="10"/>
      <color rgb="FF1A5276"/>
      <name val="Arial"/>
      <family val="0"/>
      <charset val="1"/>
    </font>
    <font>
      <sz val="9"/>
      <color rgb="FF1A5276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A9E"/>
        <bgColor rgb="FF1A5276"/>
      </patternFill>
    </fill>
    <fill>
      <patternFill patternType="solid">
        <fgColor rgb="FFF5F5F5"/>
        <bgColor rgb="FFEDF3FB"/>
      </patternFill>
    </fill>
    <fill>
      <patternFill patternType="solid">
        <fgColor rgb="FFEDF3FB"/>
        <bgColor rgb="FFF5F5F5"/>
      </patternFill>
    </fill>
    <fill>
      <patternFill patternType="solid">
        <fgColor rgb="FFFFFFFF"/>
        <bgColor rgb="FFF5F5F5"/>
      </patternFill>
    </fill>
    <fill>
      <patternFill patternType="solid">
        <fgColor rgb="FFE2EFDA"/>
        <bgColor rgb="FFD9EAD3"/>
      </patternFill>
    </fill>
    <fill>
      <patternFill patternType="solid">
        <fgColor rgb="FFC9DAF8"/>
        <bgColor rgb="FFCFE2F3"/>
      </patternFill>
    </fill>
    <fill>
      <patternFill patternType="solid">
        <fgColor rgb="FFB6D7A8"/>
        <bgColor rgb="FFD9EAD3"/>
      </patternFill>
    </fill>
    <fill>
      <patternFill patternType="solid">
        <fgColor rgb="FFFFE599"/>
        <bgColor rgb="FFFCE5CD"/>
      </patternFill>
    </fill>
    <fill>
      <patternFill patternType="solid">
        <fgColor rgb="FFF4CCCC"/>
        <bgColor rgb="FFFCE5CD"/>
      </patternFill>
    </fill>
    <fill>
      <patternFill patternType="solid">
        <fgColor rgb="FF1E6B3C"/>
        <bgColor rgb="FF1A5276"/>
      </patternFill>
    </fill>
    <fill>
      <patternFill patternType="solid">
        <fgColor rgb="FFD9EAD3"/>
        <bgColor rgb="FFE2EFDA"/>
      </patternFill>
    </fill>
    <fill>
      <patternFill patternType="solid">
        <fgColor rgb="FFFCE5CD"/>
        <bgColor rgb="FFE2EFDA"/>
      </patternFill>
    </fill>
    <fill>
      <patternFill patternType="solid">
        <fgColor rgb="FFCFE2F3"/>
        <bgColor rgb="FFC9DAF8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1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5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5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1E6B3C"/>
      <rgbColor rgb="FF00008B"/>
      <rgbColor rgb="FF808000"/>
      <rgbColor rgb="FF800080"/>
      <rgbColor rgb="FF008080"/>
      <rgbColor rgb="FFB6D7A8"/>
      <rgbColor rgb="FF808080"/>
      <rgbColor rgb="FF9999FF"/>
      <rgbColor rgb="FF993366"/>
      <rgbColor rgb="FFF5F5F5"/>
      <rgbColor rgb="FFEDF3FB"/>
      <rgbColor rgb="FF660066"/>
      <rgbColor rgb="FFFF8080"/>
      <rgbColor rgb="FF2E5A9E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D9EAD3"/>
      <rgbColor rgb="FFFFE599"/>
      <rgbColor rgb="FFCFE2F3"/>
      <rgbColor rgb="FFFCE5CD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864"/>
      <rgbColor rgb="FF339966"/>
      <rgbColor rgb="FF003300"/>
      <rgbColor rgb="FF333300"/>
      <rgbColor rgb="FFB45309"/>
      <rgbColor rgb="FF993366"/>
      <rgbColor rgb="FF1A527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0"/>
    <col collapsed="false" customWidth="true" hidden="false" outlineLevel="0" max="3" min="3" style="1" width="42"/>
    <col collapsed="false" customWidth="true" hidden="false" outlineLevel="0" max="4" min="4" style="1" width="22"/>
    <col collapsed="false" customWidth="true" hidden="false" outlineLevel="0" max="5" min="5" style="1" width="16"/>
    <col collapsed="false" customWidth="true" hidden="false" outlineLevel="0" max="6" min="6" style="1" width="22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</row>
    <row r="3" customFormat="false" ht="15.75" hidden="false" customHeight="true" outlineLevel="0" collapsed="false">
      <c r="A3" s="4" t="s">
        <v>2</v>
      </c>
      <c r="B3" s="4"/>
      <c r="C3" s="4"/>
      <c r="D3" s="4"/>
      <c r="E3" s="4"/>
      <c r="F3" s="4"/>
    </row>
    <row r="4" customFormat="false" ht="7.5" hidden="false" customHeight="true" outlineLevel="0" collapsed="false"/>
    <row r="5" customFormat="false" ht="24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customFormat="false" ht="21.75" hidden="false" customHeight="true" outlineLevel="0" collapsed="false">
      <c r="A6" s="6" t="n">
        <v>1</v>
      </c>
      <c r="B6" s="7" t="s">
        <v>9</v>
      </c>
      <c r="C6" s="8" t="s">
        <v>10</v>
      </c>
      <c r="D6" s="9" t="n">
        <v>352800</v>
      </c>
      <c r="E6" s="10" t="n">
        <f aca="false">ROUND(D6*0.2103,2)</f>
        <v>74193.84</v>
      </c>
      <c r="F6" s="11" t="n">
        <f aca="false">ROUND(D6+E6,2)</f>
        <v>426993.84</v>
      </c>
    </row>
    <row r="7" customFormat="false" ht="21.75" hidden="false" customHeight="true" outlineLevel="0" collapsed="false">
      <c r="A7" s="12" t="n">
        <v>2</v>
      </c>
      <c r="B7" s="13" t="s">
        <v>9</v>
      </c>
      <c r="C7" s="14" t="s">
        <v>11</v>
      </c>
      <c r="D7" s="15" t="n">
        <v>191520</v>
      </c>
      <c r="E7" s="16" t="n">
        <f aca="false">ROUND(D7*0.2103,2)</f>
        <v>40276.66</v>
      </c>
      <c r="F7" s="17" t="n">
        <f aca="false">ROUND(D7+E7,2)</f>
        <v>231796.66</v>
      </c>
    </row>
    <row r="8" customFormat="false" ht="21.75" hidden="false" customHeight="true" outlineLevel="0" collapsed="false">
      <c r="A8" s="6" t="n">
        <v>3</v>
      </c>
      <c r="B8" s="7" t="s">
        <v>9</v>
      </c>
      <c r="C8" s="8" t="s">
        <v>12</v>
      </c>
      <c r="D8" s="9" t="n">
        <v>191520</v>
      </c>
      <c r="E8" s="10" t="n">
        <f aca="false">ROUND(D8*0.2103,2)</f>
        <v>40276.66</v>
      </c>
      <c r="F8" s="11" t="n">
        <f aca="false">ROUND(D8+E8,2)</f>
        <v>231796.66</v>
      </c>
    </row>
    <row r="9" customFormat="false" ht="21.75" hidden="false" customHeight="true" outlineLevel="0" collapsed="false">
      <c r="A9" s="12" t="n">
        <v>4</v>
      </c>
      <c r="B9" s="18" t="s">
        <v>13</v>
      </c>
      <c r="C9" s="14" t="s">
        <v>14</v>
      </c>
      <c r="D9" s="15" t="n">
        <v>72000</v>
      </c>
      <c r="E9" s="16" t="n">
        <f aca="false">ROUND(D9*0.2103,2)</f>
        <v>15141.6</v>
      </c>
      <c r="F9" s="17" t="n">
        <f aca="false">ROUND(D9+E9,2)</f>
        <v>87141.6</v>
      </c>
    </row>
    <row r="10" customFormat="false" ht="21.75" hidden="false" customHeight="true" outlineLevel="0" collapsed="false">
      <c r="A10" s="6" t="n">
        <v>5</v>
      </c>
      <c r="B10" s="19" t="s">
        <v>15</v>
      </c>
      <c r="C10" s="8" t="s">
        <v>16</v>
      </c>
      <c r="D10" s="9" t="n">
        <v>108500</v>
      </c>
      <c r="E10" s="10" t="n">
        <f aca="false">ROUND(D10*0.2103,2)</f>
        <v>22817.55</v>
      </c>
      <c r="F10" s="11" t="n">
        <f aca="false">ROUND(D10+E10,2)</f>
        <v>131317.55</v>
      </c>
    </row>
    <row r="11" customFormat="false" ht="21.75" hidden="false" customHeight="true" outlineLevel="0" collapsed="false">
      <c r="A11" s="12" t="n">
        <v>6</v>
      </c>
      <c r="B11" s="18" t="s">
        <v>17</v>
      </c>
      <c r="C11" s="14" t="s">
        <v>18</v>
      </c>
      <c r="D11" s="15" t="n">
        <v>15000</v>
      </c>
      <c r="E11" s="16" t="n">
        <f aca="false">ROUND(D11*0.2103,2)</f>
        <v>3154.5</v>
      </c>
      <c r="F11" s="17" t="n">
        <f aca="false">ROUND(D11+E11,2)</f>
        <v>18154.5</v>
      </c>
    </row>
    <row r="12" customFormat="false" ht="21.75" hidden="false" customHeight="true" outlineLevel="0" collapsed="false">
      <c r="A12" s="6" t="n">
        <v>7</v>
      </c>
      <c r="B12" s="19" t="s">
        <v>19</v>
      </c>
      <c r="C12" s="8" t="s">
        <v>20</v>
      </c>
      <c r="D12" s="9" t="n">
        <v>31267.83</v>
      </c>
      <c r="E12" s="10" t="n">
        <f aca="false">ROUND(D12*0.2103,2)</f>
        <v>6575.62</v>
      </c>
      <c r="F12" s="11" t="n">
        <f aca="false">ROUND(D12+E12,2)</f>
        <v>37843.45</v>
      </c>
    </row>
    <row r="13" customFormat="false" ht="21.75" hidden="false" customHeight="true" outlineLevel="0" collapsed="false">
      <c r="A13" s="12" t="n">
        <v>8</v>
      </c>
      <c r="B13" s="18" t="s">
        <v>21</v>
      </c>
      <c r="C13" s="14" t="s">
        <v>22</v>
      </c>
      <c r="D13" s="15" t="n">
        <v>8000</v>
      </c>
      <c r="E13" s="16" t="n">
        <f aca="false">ROUND(D13*0.2103,2)</f>
        <v>1682.4</v>
      </c>
      <c r="F13" s="17" t="n">
        <f aca="false">ROUND(D13+E13,2)</f>
        <v>9682.4</v>
      </c>
    </row>
    <row r="14" customFormat="false" ht="21.75" hidden="false" customHeight="true" outlineLevel="0" collapsed="false">
      <c r="A14" s="6" t="n">
        <v>9</v>
      </c>
      <c r="B14" s="19" t="s">
        <v>23</v>
      </c>
      <c r="C14" s="8" t="s">
        <v>24</v>
      </c>
      <c r="D14" s="9" t="n">
        <v>50160</v>
      </c>
      <c r="E14" s="10" t="n">
        <f aca="false">ROUND(D14*0.2103,2)</f>
        <v>10548.65</v>
      </c>
      <c r="F14" s="11" t="n">
        <f aca="false">ROUND(D14+E14,2)</f>
        <v>60708.65</v>
      </c>
    </row>
    <row r="15" customFormat="false" ht="21.75" hidden="false" customHeight="true" outlineLevel="0" collapsed="false">
      <c r="A15" s="12" t="n">
        <v>10</v>
      </c>
      <c r="B15" s="18" t="s">
        <v>25</v>
      </c>
      <c r="C15" s="14" t="s">
        <v>26</v>
      </c>
      <c r="D15" s="15" t="n">
        <v>36000</v>
      </c>
      <c r="E15" s="16" t="n">
        <f aca="false">ROUND(D15*0.2103,2)</f>
        <v>7570.8</v>
      </c>
      <c r="F15" s="17" t="n">
        <f aca="false">ROUND(D15+E15,2)</f>
        <v>43570.8</v>
      </c>
    </row>
    <row r="16" customFormat="false" ht="21.75" hidden="false" customHeight="true" outlineLevel="0" collapsed="false">
      <c r="A16" s="6" t="n">
        <v>11</v>
      </c>
      <c r="B16" s="19" t="s">
        <v>27</v>
      </c>
      <c r="C16" s="8" t="s">
        <v>28</v>
      </c>
      <c r="D16" s="9" t="n">
        <v>40000</v>
      </c>
      <c r="E16" s="10" t="n">
        <f aca="false">ROUND(D16*0.2103,2)</f>
        <v>8412</v>
      </c>
      <c r="F16" s="11" t="n">
        <f aca="false">ROUND(D16+E16,2)</f>
        <v>48412</v>
      </c>
    </row>
    <row r="17" customFormat="false" ht="21.75" hidden="false" customHeight="true" outlineLevel="0" collapsed="false">
      <c r="A17" s="12" t="n">
        <v>12</v>
      </c>
      <c r="B17" s="18" t="s">
        <v>29</v>
      </c>
      <c r="C17" s="14" t="s">
        <v>30</v>
      </c>
      <c r="D17" s="15" t="n">
        <v>62400</v>
      </c>
      <c r="E17" s="16" t="n">
        <f aca="false">ROUND(D17*0.2103,2)</f>
        <v>13122.72</v>
      </c>
      <c r="F17" s="17" t="n">
        <f aca="false">ROUND(D17+E17,2)</f>
        <v>75522.72</v>
      </c>
    </row>
    <row r="18" customFormat="false" ht="21.75" hidden="false" customHeight="true" outlineLevel="0" collapsed="false">
      <c r="A18" s="12" t="n">
        <v>13</v>
      </c>
      <c r="B18" s="1" t="s">
        <v>31</v>
      </c>
      <c r="C18" s="1" t="s">
        <v>32</v>
      </c>
      <c r="D18" s="15" t="n">
        <v>40000</v>
      </c>
      <c r="E18" s="16" t="n">
        <f aca="false">ROUND(D18*0.2103,2)</f>
        <v>8412</v>
      </c>
      <c r="F18" s="17" t="n">
        <f aca="false">ROUND(D18+E18,2)</f>
        <v>48412</v>
      </c>
    </row>
    <row r="19" customFormat="false" ht="27.75" hidden="false" customHeight="true" outlineLevel="0" collapsed="false">
      <c r="A19" s="12" t="n">
        <v>14</v>
      </c>
      <c r="B19" s="1" t="s">
        <v>33</v>
      </c>
      <c r="C19" s="1" t="s">
        <v>34</v>
      </c>
      <c r="D19" s="15" t="n">
        <v>21755</v>
      </c>
      <c r="E19" s="16" t="n">
        <f aca="false">ROUND(D19*0.2103,2)</f>
        <v>4575.08</v>
      </c>
      <c r="F19" s="17" t="n">
        <f aca="false">ROUND(D19+E19,2)</f>
        <v>26330.08</v>
      </c>
    </row>
    <row r="20" customFormat="false" ht="15" hidden="false" customHeight="true" outlineLevel="0" collapsed="false">
      <c r="A20" s="20" t="s">
        <v>35</v>
      </c>
      <c r="B20" s="20"/>
      <c r="C20" s="20"/>
      <c r="D20" s="21" t="n">
        <f aca="false">SUM(D6:D19)</f>
        <v>1220922.83</v>
      </c>
      <c r="E20" s="21" t="n">
        <f aca="false">SUM(E6:E19)</f>
        <v>256760.08</v>
      </c>
      <c r="F20" s="21" t="n">
        <f aca="false">SUM(F6:F19)</f>
        <v>1477682.91</v>
      </c>
    </row>
    <row r="21" customFormat="false" ht="30" hidden="false" customHeight="true" outlineLevel="0" collapsed="false">
      <c r="A21" s="22" t="s">
        <v>36</v>
      </c>
      <c r="B21" s="22"/>
      <c r="C21" s="22"/>
      <c r="D21" s="21" t="n">
        <f aca="false">D20</f>
        <v>1220922.83</v>
      </c>
      <c r="E21" s="21" t="n">
        <f aca="false">F21-D21</f>
        <v>256760.07</v>
      </c>
      <c r="F21" s="21" t="n">
        <f aca="false">ROUND(D20*1.2103,2)</f>
        <v>1477682.9</v>
      </c>
    </row>
    <row r="23" customFormat="false" ht="18.75" hidden="false" customHeight="true" outlineLevel="0" collapsed="false">
      <c r="A23" s="23" t="s">
        <v>37</v>
      </c>
      <c r="B23" s="23"/>
      <c r="C23" s="23"/>
      <c r="D23" s="23"/>
      <c r="E23" s="23"/>
      <c r="F23" s="23"/>
    </row>
  </sheetData>
  <mergeCells count="6">
    <mergeCell ref="A1:F1"/>
    <mergeCell ref="A2:F2"/>
    <mergeCell ref="A3:F3"/>
    <mergeCell ref="A20:C20"/>
    <mergeCell ref="A21:C21"/>
    <mergeCell ref="A23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62"/>
    <col collapsed="false" customWidth="true" hidden="false" outlineLevel="0" max="3" min="3" style="1" width="22"/>
    <col collapsed="false" customWidth="true" hidden="false" outlineLevel="0" max="4" min="4" style="1" width="16"/>
    <col collapsed="false" customWidth="true" hidden="false" outlineLevel="0" max="5" min="5" style="1" width="22"/>
  </cols>
  <sheetData>
    <row r="1" customFormat="false" ht="36" hidden="false" customHeight="true" outlineLevel="0" collapsed="false">
      <c r="A1" s="2" t="s">
        <v>38</v>
      </c>
      <c r="B1" s="2"/>
      <c r="C1" s="2"/>
      <c r="D1" s="2"/>
      <c r="E1" s="2"/>
    </row>
    <row r="2" customFormat="false" ht="18" hidden="false" customHeight="true" outlineLevel="0" collapsed="false">
      <c r="A2" s="3" t="s">
        <v>39</v>
      </c>
      <c r="B2" s="3"/>
      <c r="C2" s="3"/>
      <c r="D2" s="3"/>
      <c r="E2" s="3"/>
    </row>
    <row r="3" customFormat="false" ht="15.75" hidden="false" customHeight="true" outlineLevel="0" collapsed="false">
      <c r="A3" s="4" t="s">
        <v>40</v>
      </c>
      <c r="B3" s="4"/>
      <c r="C3" s="4"/>
      <c r="D3" s="4"/>
      <c r="E3" s="4"/>
    </row>
    <row r="4" customFormat="false" ht="7.5" hidden="false" customHeight="true" outlineLevel="0" collapsed="false"/>
    <row r="5" customFormat="false" ht="24" hidden="false" customHeight="true" outlineLevel="0" collapsed="false">
      <c r="A5" s="5" t="s">
        <v>41</v>
      </c>
      <c r="B5" s="5" t="s">
        <v>42</v>
      </c>
      <c r="C5" s="5" t="s">
        <v>43</v>
      </c>
      <c r="D5" s="5" t="s">
        <v>44</v>
      </c>
      <c r="E5" s="5" t="s">
        <v>8</v>
      </c>
    </row>
    <row r="6" customFormat="false" ht="109.5" hidden="false" customHeight="true" outlineLevel="0" collapsed="false">
      <c r="A6" s="24" t="s">
        <v>45</v>
      </c>
      <c r="B6" s="25" t="s">
        <v>46</v>
      </c>
      <c r="C6" s="26" t="n">
        <v>397422.83</v>
      </c>
      <c r="D6" s="27" t="n">
        <f aca="false">ROUND(C6*0.2103,2)</f>
        <v>83578.02</v>
      </c>
      <c r="E6" s="28" t="n">
        <f aca="false">ROUND(C6+D6,2)</f>
        <v>481000.85</v>
      </c>
    </row>
    <row r="7" customFormat="false" ht="109.5" hidden="false" customHeight="true" outlineLevel="0" collapsed="false">
      <c r="A7" s="29" t="s">
        <v>47</v>
      </c>
      <c r="B7" s="30" t="s">
        <v>48</v>
      </c>
      <c r="C7" s="31" t="n">
        <v>271300</v>
      </c>
      <c r="D7" s="32" t="n">
        <f aca="false">ROUND(C7*0.2103,2)</f>
        <v>57054.39</v>
      </c>
      <c r="E7" s="33" t="n">
        <f aca="false">ROUND(C7+D7,2)</f>
        <v>328354.39</v>
      </c>
    </row>
    <row r="8" customFormat="false" ht="109.5" hidden="false" customHeight="true" outlineLevel="0" collapsed="false">
      <c r="A8" s="34" t="s">
        <v>49</v>
      </c>
      <c r="B8" s="35" t="s">
        <v>50</v>
      </c>
      <c r="C8" s="36" t="n">
        <v>236900</v>
      </c>
      <c r="D8" s="37" t="n">
        <f aca="false">ROUND(C8*0.2103,2)</f>
        <v>49820.07</v>
      </c>
      <c r="E8" s="38" t="n">
        <f aca="false">ROUND(C8+D8,2)</f>
        <v>286720.07</v>
      </c>
    </row>
    <row r="9" customFormat="false" ht="109.5" hidden="false" customHeight="true" outlineLevel="0" collapsed="false">
      <c r="A9" s="39" t="s">
        <v>51</v>
      </c>
      <c r="B9" s="40" t="s">
        <v>52</v>
      </c>
      <c r="C9" s="41" t="n">
        <v>315300</v>
      </c>
      <c r="D9" s="42" t="n">
        <f aca="false">ROUND(C9*0.2103,2)</f>
        <v>66307.59</v>
      </c>
      <c r="E9" s="43" t="n">
        <f aca="false">ROUND(C9+D9,2)</f>
        <v>381607.59</v>
      </c>
    </row>
    <row r="10" customFormat="false" ht="27.75" hidden="false" customHeight="true" outlineLevel="0" collapsed="false">
      <c r="A10" s="44" t="s">
        <v>53</v>
      </c>
      <c r="B10" s="45" t="s">
        <v>54</v>
      </c>
      <c r="C10" s="46" t="n">
        <f aca="false">SUM(C6:C9)</f>
        <v>1220922.83</v>
      </c>
      <c r="D10" s="46" t="n">
        <f aca="false">SUM(D6:D9)</f>
        <v>256760.07</v>
      </c>
      <c r="E10" s="46" t="n">
        <f aca="false">SUM(E6:E9)</f>
        <v>1477682.9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42"/>
    <col collapsed="false" customWidth="true" hidden="false" outlineLevel="0" max="3" min="3" style="1" width="22"/>
    <col collapsed="false" customWidth="true" hidden="false" outlineLevel="0" max="4" min="4" style="1" width="18"/>
    <col collapsed="false" customWidth="true" hidden="false" outlineLevel="0" max="5" min="5" style="1" width="22"/>
    <col collapsed="false" customWidth="true" hidden="false" outlineLevel="0" max="6" min="6" style="1" width="46"/>
  </cols>
  <sheetData>
    <row r="1" customFormat="false" ht="36" hidden="false" customHeight="true" outlineLevel="0" collapsed="false">
      <c r="A1" s="2" t="s">
        <v>55</v>
      </c>
      <c r="B1" s="2"/>
      <c r="C1" s="2"/>
      <c r="D1" s="2"/>
      <c r="E1" s="2"/>
      <c r="F1" s="2"/>
    </row>
    <row r="2" customFormat="false" ht="18" hidden="false" customHeight="true" outlineLevel="0" collapsed="false">
      <c r="A2" s="3" t="s">
        <v>56</v>
      </c>
      <c r="B2" s="3"/>
      <c r="C2" s="3"/>
      <c r="D2" s="3"/>
      <c r="E2" s="3"/>
      <c r="F2" s="3"/>
    </row>
    <row r="3" customFormat="false" ht="7.5" hidden="false" customHeight="true" outlineLevel="0" collapsed="false"/>
    <row r="4" customFormat="false" ht="24" hidden="false" customHeight="true" outlineLevel="0" collapsed="false">
      <c r="A4" s="5" t="s">
        <v>4</v>
      </c>
      <c r="B4" s="5" t="s">
        <v>57</v>
      </c>
      <c r="C4" s="5" t="s">
        <v>58</v>
      </c>
      <c r="D4" s="5" t="s">
        <v>59</v>
      </c>
      <c r="E4" s="5" t="s">
        <v>60</v>
      </c>
      <c r="F4" s="5" t="s">
        <v>61</v>
      </c>
    </row>
    <row r="5" customFormat="false" ht="55.5" hidden="false" customHeight="true" outlineLevel="0" collapsed="false">
      <c r="A5" s="47" t="s">
        <v>9</v>
      </c>
      <c r="B5" s="8" t="s">
        <v>10</v>
      </c>
      <c r="C5" s="48" t="s">
        <v>62</v>
      </c>
      <c r="D5" s="6" t="s">
        <v>63</v>
      </c>
      <c r="E5" s="49" t="n">
        <v>352800</v>
      </c>
      <c r="F5" s="50" t="s">
        <v>64</v>
      </c>
    </row>
    <row r="6" customFormat="false" ht="55.5" hidden="false" customHeight="true" outlineLevel="0" collapsed="false">
      <c r="A6" s="51" t="s">
        <v>9</v>
      </c>
      <c r="B6" s="14" t="s">
        <v>11</v>
      </c>
      <c r="C6" s="52" t="s">
        <v>65</v>
      </c>
      <c r="D6" s="12" t="s">
        <v>63</v>
      </c>
      <c r="E6" s="53" t="n">
        <v>191520</v>
      </c>
      <c r="F6" s="54" t="s">
        <v>66</v>
      </c>
    </row>
    <row r="7" customFormat="false" ht="55.5" hidden="false" customHeight="true" outlineLevel="0" collapsed="false">
      <c r="A7" s="47" t="s">
        <v>9</v>
      </c>
      <c r="B7" s="8" t="s">
        <v>12</v>
      </c>
      <c r="C7" s="48" t="s">
        <v>65</v>
      </c>
      <c r="D7" s="6" t="s">
        <v>63</v>
      </c>
      <c r="E7" s="49" t="n">
        <v>191520</v>
      </c>
      <c r="F7" s="50" t="s">
        <v>67</v>
      </c>
    </row>
    <row r="8" customFormat="false" ht="55.5" hidden="false" customHeight="true" outlineLevel="0" collapsed="false">
      <c r="A8" s="51" t="s">
        <v>13</v>
      </c>
      <c r="B8" s="14" t="s">
        <v>14</v>
      </c>
      <c r="C8" s="52" t="s">
        <v>68</v>
      </c>
      <c r="D8" s="12" t="s">
        <v>63</v>
      </c>
      <c r="E8" s="53" t="n">
        <v>72000</v>
      </c>
      <c r="F8" s="54" t="s">
        <v>69</v>
      </c>
    </row>
    <row r="9" customFormat="false" ht="55.5" hidden="false" customHeight="true" outlineLevel="0" collapsed="false">
      <c r="A9" s="47" t="s">
        <v>15</v>
      </c>
      <c r="B9" s="8" t="s">
        <v>16</v>
      </c>
      <c r="C9" s="48" t="s">
        <v>70</v>
      </c>
      <c r="D9" s="6" t="s">
        <v>63</v>
      </c>
      <c r="E9" s="49" t="n">
        <v>108500</v>
      </c>
      <c r="F9" s="50" t="s">
        <v>71</v>
      </c>
    </row>
    <row r="10" customFormat="false" ht="55.5" hidden="false" customHeight="true" outlineLevel="0" collapsed="false">
      <c r="A10" s="51" t="s">
        <v>17</v>
      </c>
      <c r="B10" s="14" t="s">
        <v>18</v>
      </c>
      <c r="C10" s="52" t="s">
        <v>72</v>
      </c>
      <c r="D10" s="12" t="s">
        <v>63</v>
      </c>
      <c r="E10" s="53" t="n">
        <v>15000</v>
      </c>
      <c r="F10" s="54" t="s">
        <v>73</v>
      </c>
    </row>
    <row r="11" customFormat="false" ht="55.5" hidden="false" customHeight="true" outlineLevel="0" collapsed="false">
      <c r="A11" s="47" t="s">
        <v>19</v>
      </c>
      <c r="B11" s="8" t="s">
        <v>20</v>
      </c>
      <c r="C11" s="48" t="s">
        <v>74</v>
      </c>
      <c r="D11" s="6" t="s">
        <v>75</v>
      </c>
      <c r="E11" s="49" t="n">
        <v>31267.83</v>
      </c>
      <c r="F11" s="50" t="s">
        <v>76</v>
      </c>
    </row>
    <row r="12" customFormat="false" ht="55.5" hidden="false" customHeight="true" outlineLevel="0" collapsed="false">
      <c r="A12" s="51" t="s">
        <v>21</v>
      </c>
      <c r="B12" s="14" t="s">
        <v>22</v>
      </c>
      <c r="C12" s="52" t="s">
        <v>74</v>
      </c>
      <c r="D12" s="12" t="s">
        <v>75</v>
      </c>
      <c r="E12" s="53" t="n">
        <v>8000</v>
      </c>
      <c r="F12" s="54" t="s">
        <v>77</v>
      </c>
    </row>
    <row r="13" customFormat="false" ht="55.5" hidden="false" customHeight="true" outlineLevel="0" collapsed="false">
      <c r="A13" s="47" t="s">
        <v>23</v>
      </c>
      <c r="B13" s="8" t="s">
        <v>24</v>
      </c>
      <c r="C13" s="48" t="s">
        <v>78</v>
      </c>
      <c r="D13" s="6" t="s">
        <v>63</v>
      </c>
      <c r="E13" s="49" t="n">
        <v>50160</v>
      </c>
      <c r="F13" s="50" t="s">
        <v>79</v>
      </c>
    </row>
    <row r="14" customFormat="false" ht="55.5" hidden="false" customHeight="true" outlineLevel="0" collapsed="false">
      <c r="A14" s="51" t="s">
        <v>25</v>
      </c>
      <c r="B14" s="14" t="s">
        <v>26</v>
      </c>
      <c r="C14" s="52" t="s">
        <v>72</v>
      </c>
      <c r="D14" s="12" t="s">
        <v>80</v>
      </c>
      <c r="E14" s="53" t="n">
        <v>36000</v>
      </c>
      <c r="F14" s="54" t="s">
        <v>81</v>
      </c>
    </row>
    <row r="15" customFormat="false" ht="55.5" hidden="false" customHeight="true" outlineLevel="0" collapsed="false">
      <c r="A15" s="47" t="s">
        <v>27</v>
      </c>
      <c r="B15" s="8" t="s">
        <v>28</v>
      </c>
      <c r="C15" s="48" t="s">
        <v>72</v>
      </c>
      <c r="D15" s="6" t="s">
        <v>80</v>
      </c>
      <c r="E15" s="49" t="n">
        <v>40000</v>
      </c>
      <c r="F15" s="50" t="s">
        <v>82</v>
      </c>
    </row>
    <row r="16" customFormat="false" ht="55.5" hidden="false" customHeight="true" outlineLevel="0" collapsed="false">
      <c r="A16" s="51" t="s">
        <v>29</v>
      </c>
      <c r="B16" s="14" t="s">
        <v>83</v>
      </c>
      <c r="C16" s="52" t="s">
        <v>84</v>
      </c>
      <c r="D16" s="12" t="s">
        <v>85</v>
      </c>
      <c r="E16" s="53" t="n">
        <v>62400</v>
      </c>
      <c r="F16" s="54" t="s">
        <v>86</v>
      </c>
    </row>
    <row r="17" customFormat="false" ht="21.75" hidden="false" customHeight="true" outlineLevel="0" collapsed="false">
      <c r="A17" s="51" t="s">
        <v>31</v>
      </c>
      <c r="E17" s="53" t="n">
        <v>40000</v>
      </c>
      <c r="F17" s="54" t="s">
        <v>87</v>
      </c>
    </row>
    <row r="18" customFormat="false" ht="25.5" hidden="false" customHeight="true" outlineLevel="0" collapsed="false">
      <c r="A18" s="51" t="s">
        <v>33</v>
      </c>
      <c r="E18" s="53" t="n">
        <v>21755</v>
      </c>
      <c r="F18" s="54" t="s">
        <v>88</v>
      </c>
    </row>
    <row r="19" customFormat="false" ht="15" hidden="false" customHeight="true" outlineLevel="0" collapsed="false">
      <c r="A19" s="20" t="s">
        <v>89</v>
      </c>
      <c r="B19" s="20"/>
      <c r="C19" s="20"/>
      <c r="D19" s="20"/>
      <c r="E19" s="21" t="n">
        <f aca="false">SUM(E5:E18)</f>
        <v>1220922.83</v>
      </c>
      <c r="F19" s="55" t="s">
        <v>90</v>
      </c>
    </row>
    <row r="20" customFormat="false" ht="15" hidden="false" customHeight="true" outlineLevel="0" collapsed="false">
      <c r="A20" s="56" t="s">
        <v>91</v>
      </c>
      <c r="B20" s="56"/>
      <c r="C20" s="56"/>
      <c r="D20" s="56"/>
      <c r="E20" s="46" t="n">
        <f aca="false">ROUND(E19*1.2103,2)</f>
        <v>1477682.9</v>
      </c>
      <c r="F20" s="57" t="s">
        <v>92</v>
      </c>
    </row>
  </sheetData>
  <mergeCells count="4">
    <mergeCell ref="A1:F1"/>
    <mergeCell ref="A2:F2"/>
    <mergeCell ref="A19:D19"/>
    <mergeCell ref="A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0"/>
    <col collapsed="false" customWidth="true" hidden="false" outlineLevel="0" max="3" min="3" style="1" width="14"/>
    <col collapsed="false" customWidth="true" hidden="false" outlineLevel="0" max="4" min="4" style="1" width="44"/>
    <col collapsed="false" customWidth="true" hidden="false" outlineLevel="0" max="5" min="5" style="1" width="22"/>
  </cols>
  <sheetData>
    <row r="1" customFormat="false" ht="36" hidden="false" customHeight="true" outlineLevel="0" collapsed="false">
      <c r="A1" s="2" t="s">
        <v>93</v>
      </c>
      <c r="B1" s="2"/>
      <c r="C1" s="2"/>
      <c r="D1" s="2"/>
      <c r="E1" s="2"/>
    </row>
    <row r="2" customFormat="false" ht="18" hidden="false" customHeight="true" outlineLevel="0" collapsed="false">
      <c r="A2" s="3" t="s">
        <v>94</v>
      </c>
      <c r="B2" s="3"/>
      <c r="C2" s="3"/>
      <c r="D2" s="3"/>
      <c r="E2" s="3"/>
    </row>
    <row r="3" customFormat="false" ht="7.5" hidden="false" customHeight="true" outlineLevel="0" collapsed="false"/>
    <row r="4" customFormat="false" ht="24" hidden="false" customHeight="true" outlineLevel="0" collapsed="false">
      <c r="A4" s="5" t="s">
        <v>95</v>
      </c>
      <c r="B4" s="5" t="s">
        <v>96</v>
      </c>
      <c r="C4" s="5" t="s">
        <v>97</v>
      </c>
      <c r="D4" s="5" t="s">
        <v>98</v>
      </c>
      <c r="E4" s="5" t="s">
        <v>99</v>
      </c>
    </row>
    <row r="5" customFormat="false" ht="72" hidden="false" customHeight="true" outlineLevel="0" collapsed="false">
      <c r="A5" s="58" t="s">
        <v>100</v>
      </c>
      <c r="B5" s="59" t="s">
        <v>101</v>
      </c>
      <c r="C5" s="60" t="s">
        <v>102</v>
      </c>
      <c r="D5" s="61" t="s">
        <v>103</v>
      </c>
      <c r="E5" s="62" t="s">
        <v>104</v>
      </c>
    </row>
    <row r="6" customFormat="false" ht="72" hidden="false" customHeight="true" outlineLevel="0" collapsed="false">
      <c r="A6" s="58" t="s">
        <v>105</v>
      </c>
      <c r="B6" s="59" t="s">
        <v>106</v>
      </c>
      <c r="C6" s="60" t="s">
        <v>107</v>
      </c>
      <c r="D6" s="61" t="s">
        <v>108</v>
      </c>
      <c r="E6" s="62" t="s">
        <v>109</v>
      </c>
    </row>
    <row r="7" customFormat="false" ht="72" hidden="false" customHeight="true" outlineLevel="0" collapsed="false">
      <c r="A7" s="58" t="s">
        <v>105</v>
      </c>
      <c r="B7" s="59" t="s">
        <v>110</v>
      </c>
      <c r="C7" s="60" t="s">
        <v>102</v>
      </c>
      <c r="D7" s="61" t="s">
        <v>111</v>
      </c>
      <c r="E7" s="62" t="s">
        <v>112</v>
      </c>
    </row>
    <row r="8" customFormat="false" ht="72" hidden="false" customHeight="true" outlineLevel="0" collapsed="false">
      <c r="A8" s="58" t="s">
        <v>105</v>
      </c>
      <c r="B8" s="59" t="s">
        <v>113</v>
      </c>
      <c r="C8" s="60" t="s">
        <v>114</v>
      </c>
      <c r="D8" s="61" t="s">
        <v>115</v>
      </c>
      <c r="E8" s="62" t="s">
        <v>116</v>
      </c>
    </row>
    <row r="9" customFormat="false" ht="72" hidden="false" customHeight="true" outlineLevel="0" collapsed="false">
      <c r="A9" s="58" t="s">
        <v>105</v>
      </c>
      <c r="B9" s="59" t="s">
        <v>117</v>
      </c>
      <c r="C9" s="60" t="s">
        <v>102</v>
      </c>
      <c r="D9" s="61" t="s">
        <v>118</v>
      </c>
      <c r="E9" s="62" t="s">
        <v>119</v>
      </c>
    </row>
    <row r="10" customFormat="false" ht="72" hidden="false" customHeight="true" outlineLevel="0" collapsed="false">
      <c r="A10" s="58" t="s">
        <v>120</v>
      </c>
      <c r="B10" s="59" t="s">
        <v>121</v>
      </c>
      <c r="C10" s="60" t="s">
        <v>122</v>
      </c>
      <c r="D10" s="61" t="s">
        <v>123</v>
      </c>
      <c r="E10" s="62" t="s">
        <v>124</v>
      </c>
    </row>
    <row r="11" customFormat="false" ht="43.5" hidden="false" customHeight="true" outlineLevel="0" collapsed="false">
      <c r="A11" s="63" t="s">
        <v>125</v>
      </c>
      <c r="B11" s="63"/>
      <c r="C11" s="63"/>
      <c r="D11" s="63"/>
      <c r="E11" s="63"/>
    </row>
  </sheetData>
  <mergeCells count="3">
    <mergeCell ref="A1:E1"/>
    <mergeCell ref="A2:E2"/>
    <mergeCell ref="A11:E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42"/>
    <col collapsed="false" customWidth="true" hidden="false" outlineLevel="0" max="3" min="3" style="1" width="16"/>
    <col collapsed="false" customWidth="true" hidden="false" outlineLevel="0" max="4" min="4" style="1" width="36"/>
  </cols>
  <sheetData>
    <row r="1" customFormat="false" ht="36" hidden="false" customHeight="true" outlineLevel="0" collapsed="false">
      <c r="A1" s="2" t="s">
        <v>126</v>
      </c>
      <c r="B1" s="2"/>
      <c r="C1" s="2"/>
      <c r="D1" s="2"/>
    </row>
    <row r="2" customFormat="false" ht="18" hidden="false" customHeight="true" outlineLevel="0" collapsed="false">
      <c r="A2" s="3" t="s">
        <v>127</v>
      </c>
      <c r="B2" s="3"/>
      <c r="C2" s="3"/>
      <c r="D2" s="3"/>
    </row>
    <row r="3" customFormat="false" ht="7.5" hidden="false" customHeight="true" outlineLevel="0" collapsed="false"/>
    <row r="4" customFormat="false" ht="24" hidden="false" customHeight="true" outlineLevel="0" collapsed="false">
      <c r="A4" s="5"/>
      <c r="B4" s="5" t="s">
        <v>128</v>
      </c>
      <c r="C4" s="5" t="s">
        <v>97</v>
      </c>
      <c r="D4" s="5" t="s">
        <v>129</v>
      </c>
    </row>
    <row r="5" customFormat="false" ht="33.75" hidden="false" customHeight="true" outlineLevel="0" collapsed="false">
      <c r="A5" s="64" t="s">
        <v>130</v>
      </c>
      <c r="B5" s="61" t="s">
        <v>131</v>
      </c>
      <c r="C5" s="65" t="s">
        <v>132</v>
      </c>
      <c r="D5" s="66" t="s">
        <v>133</v>
      </c>
    </row>
    <row r="6" customFormat="false" ht="33.75" hidden="false" customHeight="true" outlineLevel="0" collapsed="false">
      <c r="A6" s="64" t="s">
        <v>134</v>
      </c>
      <c r="B6" s="61" t="s">
        <v>135</v>
      </c>
      <c r="C6" s="65" t="s">
        <v>132</v>
      </c>
      <c r="D6" s="66" t="s">
        <v>136</v>
      </c>
    </row>
    <row r="7" customFormat="false" ht="33.75" hidden="false" customHeight="true" outlineLevel="0" collapsed="false">
      <c r="A7" s="64" t="s">
        <v>134</v>
      </c>
      <c r="B7" s="61" t="s">
        <v>137</v>
      </c>
      <c r="C7" s="65" t="s">
        <v>132</v>
      </c>
      <c r="D7" s="66" t="s">
        <v>138</v>
      </c>
    </row>
    <row r="8" customFormat="false" ht="33.75" hidden="false" customHeight="true" outlineLevel="0" collapsed="false">
      <c r="A8" s="64" t="s">
        <v>134</v>
      </c>
      <c r="B8" s="61" t="s">
        <v>139</v>
      </c>
      <c r="C8" s="65" t="s">
        <v>132</v>
      </c>
      <c r="D8" s="66" t="s">
        <v>140</v>
      </c>
    </row>
    <row r="9" customFormat="false" ht="33.75" hidden="false" customHeight="true" outlineLevel="0" collapsed="false">
      <c r="A9" s="64" t="s">
        <v>134</v>
      </c>
      <c r="B9" s="61" t="s">
        <v>141</v>
      </c>
      <c r="C9" s="65" t="s">
        <v>132</v>
      </c>
      <c r="D9" s="66" t="s">
        <v>142</v>
      </c>
    </row>
    <row r="10" customFormat="false" ht="33.75" hidden="false" customHeight="true" outlineLevel="0" collapsed="false">
      <c r="A10" s="64" t="s">
        <v>134</v>
      </c>
      <c r="B10" s="61" t="s">
        <v>143</v>
      </c>
      <c r="C10" s="65" t="s">
        <v>132</v>
      </c>
      <c r="D10" s="66" t="s">
        <v>144</v>
      </c>
    </row>
    <row r="11" customFormat="false" ht="33.75" hidden="false" customHeight="true" outlineLevel="0" collapsed="false">
      <c r="A11" s="64" t="s">
        <v>134</v>
      </c>
      <c r="B11" s="61" t="s">
        <v>145</v>
      </c>
      <c r="C11" s="65" t="s">
        <v>132</v>
      </c>
      <c r="D11" s="66" t="s">
        <v>146</v>
      </c>
    </row>
    <row r="12" customFormat="false" ht="33.75" hidden="false" customHeight="true" outlineLevel="0" collapsed="false">
      <c r="A12" s="64" t="s">
        <v>134</v>
      </c>
      <c r="B12" s="61" t="s">
        <v>147</v>
      </c>
      <c r="C12" s="65" t="s">
        <v>132</v>
      </c>
      <c r="D12" s="66" t="s">
        <v>148</v>
      </c>
    </row>
    <row r="13" customFormat="false" ht="33.75" hidden="false" customHeight="true" outlineLevel="0" collapsed="false">
      <c r="A13" s="64" t="s">
        <v>149</v>
      </c>
      <c r="B13" s="61" t="s">
        <v>150</v>
      </c>
      <c r="C13" s="65" t="s">
        <v>132</v>
      </c>
      <c r="D13" s="66" t="s">
        <v>151</v>
      </c>
    </row>
    <row r="14" customFormat="false" ht="33.75" hidden="false" customHeight="true" outlineLevel="0" collapsed="false">
      <c r="A14" s="64" t="s">
        <v>152</v>
      </c>
      <c r="B14" s="61" t="s">
        <v>153</v>
      </c>
      <c r="C14" s="65" t="s">
        <v>132</v>
      </c>
      <c r="D14" s="66" t="s">
        <v>154</v>
      </c>
    </row>
    <row r="15" customFormat="false" ht="33.75" hidden="false" customHeight="true" outlineLevel="0" collapsed="false">
      <c r="A15" s="64" t="s">
        <v>152</v>
      </c>
      <c r="B15" s="61" t="s">
        <v>155</v>
      </c>
      <c r="C15" s="65" t="s">
        <v>132</v>
      </c>
      <c r="D15" s="66" t="s">
        <v>156</v>
      </c>
    </row>
    <row r="16" customFormat="false" ht="33.75" hidden="false" customHeight="true" outlineLevel="0" collapsed="false">
      <c r="A16" s="64" t="s">
        <v>152</v>
      </c>
      <c r="B16" s="61" t="s">
        <v>157</v>
      </c>
      <c r="C16" s="65" t="s">
        <v>132</v>
      </c>
      <c r="D16" s="66" t="s">
        <v>158</v>
      </c>
    </row>
    <row r="17" customFormat="false" ht="33.75" hidden="false" customHeight="true" outlineLevel="0" collapsed="false">
      <c r="A17" s="64" t="s">
        <v>159</v>
      </c>
      <c r="B17" s="61" t="s">
        <v>160</v>
      </c>
      <c r="C17" s="65" t="s">
        <v>132</v>
      </c>
      <c r="D17" s="66" t="s">
        <v>161</v>
      </c>
    </row>
    <row r="18" customFormat="false" ht="33.75" hidden="false" customHeight="true" outlineLevel="0" collapsed="false">
      <c r="A18" s="64" t="s">
        <v>159</v>
      </c>
      <c r="B18" s="61" t="s">
        <v>162</v>
      </c>
      <c r="C18" s="65" t="s">
        <v>132</v>
      </c>
      <c r="D18" s="66" t="s">
        <v>163</v>
      </c>
    </row>
    <row r="19" customFormat="false" ht="33.75" hidden="false" customHeight="true" outlineLevel="0" collapsed="false">
      <c r="A19" s="64" t="s">
        <v>159</v>
      </c>
      <c r="B19" s="61" t="s">
        <v>164</v>
      </c>
      <c r="C19" s="65" t="s">
        <v>132</v>
      </c>
      <c r="D19" s="66" t="s">
        <v>165</v>
      </c>
    </row>
    <row r="20" customFormat="false" ht="33.75" hidden="false" customHeight="true" outlineLevel="0" collapsed="false">
      <c r="A20" s="64" t="s">
        <v>166</v>
      </c>
      <c r="B20" s="61" t="s">
        <v>167</v>
      </c>
      <c r="C20" s="65" t="s">
        <v>132</v>
      </c>
      <c r="D20" s="66" t="s">
        <v>168</v>
      </c>
    </row>
    <row r="21" customFormat="false" ht="33.75" hidden="false" customHeight="true" outlineLevel="0" collapsed="false">
      <c r="A21" s="64" t="s">
        <v>166</v>
      </c>
      <c r="B21" s="61" t="s">
        <v>169</v>
      </c>
      <c r="C21" s="65" t="s">
        <v>132</v>
      </c>
      <c r="D21" s="66" t="s">
        <v>170</v>
      </c>
    </row>
    <row r="22" customFormat="false" ht="33.75" hidden="false" customHeight="true" outlineLevel="0" collapsed="false">
      <c r="A22" s="64" t="s">
        <v>166</v>
      </c>
      <c r="B22" s="61" t="s">
        <v>171</v>
      </c>
      <c r="C22" s="65" t="s">
        <v>132</v>
      </c>
      <c r="D22" s="66" t="s">
        <v>172</v>
      </c>
    </row>
    <row r="23" customFormat="false" ht="33.75" hidden="false" customHeight="true" outlineLevel="0" collapsed="false">
      <c r="A23" s="64" t="s">
        <v>173</v>
      </c>
      <c r="B23" s="61" t="s">
        <v>174</v>
      </c>
      <c r="C23" s="65" t="s">
        <v>132</v>
      </c>
      <c r="D23" s="66" t="s">
        <v>175</v>
      </c>
    </row>
    <row r="24" customFormat="false" ht="33.75" hidden="false" customHeight="true" outlineLevel="0" collapsed="false">
      <c r="A24" s="64" t="s">
        <v>176</v>
      </c>
      <c r="B24" s="61" t="s">
        <v>177</v>
      </c>
      <c r="C24" s="65" t="s">
        <v>132</v>
      </c>
      <c r="D24" s="66" t="s">
        <v>178</v>
      </c>
    </row>
    <row r="25" customFormat="false" ht="33.75" hidden="false" customHeight="true" outlineLevel="0" collapsed="false">
      <c r="A25" s="67" t="s">
        <v>179</v>
      </c>
      <c r="B25" s="68" t="s">
        <v>180</v>
      </c>
      <c r="C25" s="69" t="s">
        <v>181</v>
      </c>
      <c r="D25" s="70" t="s">
        <v>182</v>
      </c>
    </row>
    <row r="26" customFormat="false" ht="33.75" hidden="false" customHeight="true" outlineLevel="0" collapsed="false">
      <c r="A26" s="67" t="s">
        <v>183</v>
      </c>
      <c r="B26" s="68" t="s">
        <v>184</v>
      </c>
      <c r="C26" s="69" t="s">
        <v>181</v>
      </c>
      <c r="D26" s="70" t="s">
        <v>185</v>
      </c>
    </row>
    <row r="27" customFormat="false" ht="33.75" hidden="false" customHeight="true" outlineLevel="0" collapsed="false">
      <c r="A27" s="71" t="s">
        <v>186</v>
      </c>
      <c r="B27" s="72" t="s">
        <v>187</v>
      </c>
      <c r="C27" s="73" t="s">
        <v>188</v>
      </c>
      <c r="D27" s="74" t="s">
        <v>189</v>
      </c>
    </row>
    <row r="29" customFormat="false" ht="36" hidden="false" customHeight="true" outlineLevel="0" collapsed="false">
      <c r="A29" s="63" t="s">
        <v>190</v>
      </c>
      <c r="B29" s="63"/>
      <c r="C29" s="63"/>
      <c r="D29" s="63"/>
    </row>
  </sheetData>
  <mergeCells count="3">
    <mergeCell ref="A1:D1"/>
    <mergeCell ref="A2:D2"/>
    <mergeCell ref="A29:D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2026-06-16T16:22:36Z</dcterms:created>
  <dc:creator>openpyxl</dc:creator>
  <dc:description/>
  <dc:language>en-US</dc:language>
  <cp:lastModifiedBy/>
  <dcterms:modified xsi:type="dcterms:W3CDTF">2026-06-17T03:25:49Z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